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I:\DG ASUNTOS ECONOMICOS\Plan de Recuperación y Resiliencia\Seguimiento del Plan\02 Ejecucion\Datos web\2026_04_30\"/>
    </mc:Choice>
  </mc:AlternateContent>
  <xr:revisionPtr revIDLastSave="0" documentId="8_{EF121C1B-D3A9-48CB-B6B8-0DA606C9171A}" xr6:coauthVersionLast="47" xr6:coauthVersionMax="47" xr10:uidLastSave="{00000000-0000-0000-0000-000000000000}"/>
  <bookViews>
    <workbookView xWindow="-110" yWindow="-110" windowWidth="19420" windowHeight="10300" tabRatio="639" xr2:uid="{00000000-000D-0000-FFFF-FFFF00000000}"/>
  </bookViews>
  <sheets>
    <sheet name="1 Datos ejecución" sheetId="2" r:id="rId1"/>
    <sheet name="2 Distribucion a CCAA" sheetId="18" r:id="rId2"/>
    <sheet name="3 Distribucion por CCAA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9" l="1"/>
  <c r="G7" i="19"/>
  <c r="I9" i="18"/>
  <c r="I7" i="18"/>
  <c r="D9" i="18" l="1"/>
  <c r="E9" i="18"/>
  <c r="F9" i="18"/>
  <c r="G9" i="18"/>
  <c r="G8" i="19" l="1"/>
  <c r="H8" i="19" s="1"/>
  <c r="G9" i="19"/>
  <c r="H9" i="19" s="1"/>
  <c r="G10" i="19"/>
  <c r="H10" i="19" s="1"/>
  <c r="G11" i="19"/>
  <c r="H11" i="19" s="1"/>
  <c r="G12" i="19"/>
  <c r="H12" i="19" s="1"/>
  <c r="G13" i="19"/>
  <c r="H13" i="19" s="1"/>
  <c r="G14" i="19"/>
  <c r="H14" i="19" s="1"/>
  <c r="G15" i="19"/>
  <c r="H15" i="19" s="1"/>
  <c r="G16" i="19"/>
  <c r="H16" i="19" s="1"/>
  <c r="G17" i="19"/>
  <c r="H17" i="19" s="1"/>
  <c r="G18" i="19"/>
  <c r="H18" i="19" s="1"/>
  <c r="G19" i="19"/>
  <c r="H19" i="19" s="1"/>
  <c r="G20" i="19"/>
  <c r="H20" i="19" s="1"/>
  <c r="G21" i="19"/>
  <c r="H21" i="19" s="1"/>
  <c r="G22" i="19"/>
  <c r="H22" i="19" s="1"/>
  <c r="G23" i="19"/>
  <c r="H23" i="19" s="1"/>
  <c r="G24" i="19"/>
  <c r="H24" i="19" s="1"/>
  <c r="G25" i="19"/>
  <c r="H25" i="19" s="1"/>
  <c r="H7" i="19"/>
  <c r="D8" i="19" l="1"/>
  <c r="D16" i="19"/>
  <c r="D24" i="19"/>
  <c r="D9" i="19"/>
  <c r="D17" i="19"/>
  <c r="D25" i="19"/>
  <c r="D20" i="19"/>
  <c r="D13" i="19"/>
  <c r="D14" i="19"/>
  <c r="D23" i="19"/>
  <c r="D10" i="19"/>
  <c r="D18" i="19"/>
  <c r="D7" i="19"/>
  <c r="D21" i="19"/>
  <c r="D15" i="19"/>
  <c r="D11" i="19"/>
  <c r="D19" i="19"/>
  <c r="D12" i="19"/>
  <c r="D22" i="19"/>
  <c r="C9" i="18"/>
</calcChain>
</file>

<file path=xl/sharedStrings.xml><?xml version="1.0" encoding="utf-8"?>
<sst xmlns="http://schemas.openxmlformats.org/spreadsheetml/2006/main" count="51" uniqueCount="41">
  <si>
    <t>Fecha</t>
  </si>
  <si>
    <t>Instrumento</t>
  </si>
  <si>
    <t>Total Ejecución CCAA</t>
  </si>
  <si>
    <t>Total</t>
  </si>
  <si>
    <t>Andalucía</t>
  </si>
  <si>
    <t>Aragón</t>
  </si>
  <si>
    <t>Canarias</t>
  </si>
  <si>
    <t>Cantabria</t>
  </si>
  <si>
    <t>Castilla- La Mancha</t>
  </si>
  <si>
    <t>Castilla y León</t>
  </si>
  <si>
    <t>Cataluña</t>
  </si>
  <si>
    <t>Extremadura</t>
  </si>
  <si>
    <t>Galicia</t>
  </si>
  <si>
    <t>La Rioja</t>
  </si>
  <si>
    <t>País Vasco</t>
  </si>
  <si>
    <t>TOTAL</t>
  </si>
  <si>
    <t>%</t>
  </si>
  <si>
    <t>Ceuta</t>
  </si>
  <si>
    <t>Melilla</t>
  </si>
  <si>
    <t>Murcia</t>
  </si>
  <si>
    <t>Asturias</t>
  </si>
  <si>
    <t>Baleares</t>
  </si>
  <si>
    <t>Madrid</t>
  </si>
  <si>
    <t>Navarra</t>
  </si>
  <si>
    <t>Plan de Recuperación</t>
  </si>
  <si>
    <t>REACT-EU</t>
  </si>
  <si>
    <t>Tabla 1.</t>
  </si>
  <si>
    <t>Tabla 2.</t>
  </si>
  <si>
    <t>Tabla 3.</t>
  </si>
  <si>
    <t>-</t>
  </si>
  <si>
    <t>Comunidad Valenciana</t>
  </si>
  <si>
    <t>Fuente: Ministerio de Hacienda, Secretaria de Estado Presupuestos y Gastos</t>
  </si>
  <si>
    <t>Fuente: Ministerio de Hacienda</t>
  </si>
  <si>
    <t xml:space="preserve">CRÉDITO ACUMULADO             ⁽**⁾ </t>
  </si>
  <si>
    <t>OBLIGACIONES RECONOCIDAS</t>
  </si>
  <si>
    <t>No financiero</t>
  </si>
  <si>
    <t>Financiero</t>
  </si>
  <si>
    <t>DATOS DE EJECUCIÓN DEL PLAN DE RECUPERACIÓN 2021 - HASTA 30/04/2026 (EUROS)</t>
  </si>
  <si>
    <t>DISTRIBUCIÓN DE FONDOS A LAS COMUNIDADES AUTÓNOMAS - HASTA 30/04/2026 (EUROS)</t>
  </si>
  <si>
    <t>DISTRIBUCIÓN DE FONDOS A CCAA - HASTA 30/04/2026 (EUROS)</t>
  </si>
  <si>
    <t>ACUMULADO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</si>
</sst>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000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left" vertical="center"/>
    </xf>
    <xf numFmtId="0" fontId="0" fillId="3" borderId="0" xfId="0" applyFill="1"/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 shrinkToFit="1"/>
    </xf>
    <xf numFmtId="3" fontId="0" fillId="0" borderId="0" xfId="0" applyNumberFormat="1"/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164" fontId="0" fillId="3" borderId="0" xfId="0" applyNumberFormat="1" applyFill="1"/>
    <xf numFmtId="0" fontId="0" fillId="3" borderId="1" xfId="0" applyFill="1" applyBorder="1"/>
    <xf numFmtId="0" fontId="5" fillId="3" borderId="0" xfId="0" applyFont="1" applyFill="1" applyAlignment="1">
      <alignment horizontal="center" vertical="center" wrapText="1"/>
    </xf>
    <xf numFmtId="3" fontId="5" fillId="3" borderId="0" xfId="0" applyNumberFormat="1" applyFont="1" applyFill="1"/>
    <xf numFmtId="10" fontId="5" fillId="3" borderId="0" xfId="0" applyNumberFormat="1" applyFont="1" applyFill="1"/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9" fontId="7" fillId="2" borderId="1" xfId="2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/>
    <xf numFmtId="0" fontId="6" fillId="3" borderId="0" xfId="0" applyFont="1" applyFill="1" applyAlignment="1">
      <alignment horizontal="justify" vertical="center" wrapText="1"/>
    </xf>
    <xf numFmtId="3" fontId="6" fillId="3" borderId="0" xfId="1" applyNumberFormat="1" applyFont="1" applyFill="1" applyBorder="1" applyAlignment="1">
      <alignment horizontal="center" vertical="center" wrapText="1"/>
    </xf>
    <xf numFmtId="3" fontId="6" fillId="3" borderId="0" xfId="1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 shrinkToFit="1"/>
    </xf>
    <xf numFmtId="3" fontId="0" fillId="3" borderId="0" xfId="0" applyNumberFormat="1" applyFill="1"/>
    <xf numFmtId="0" fontId="4" fillId="0" borderId="0" xfId="0" applyFont="1" applyAlignment="1">
      <alignment horizontal="left" vertical="center"/>
    </xf>
    <xf numFmtId="3" fontId="6" fillId="0" borderId="3" xfId="0" applyNumberFormat="1" applyFont="1" applyBorder="1" applyAlignment="1">
      <alignment horizontal="right" vertical="center"/>
    </xf>
    <xf numFmtId="16" fontId="5" fillId="0" borderId="3" xfId="0" applyNumberFormat="1" applyFont="1" applyBorder="1" applyAlignment="1">
      <alignment horizontal="center"/>
    </xf>
    <xf numFmtId="44" fontId="0" fillId="3" borderId="0" xfId="1" applyFont="1" applyFill="1"/>
    <xf numFmtId="0" fontId="0" fillId="0" borderId="1" xfId="0" applyBorder="1" applyAlignment="1">
      <alignment horizontal="left" vertical="center" wrapText="1"/>
    </xf>
    <xf numFmtId="0" fontId="4" fillId="0" borderId="0" xfId="0" applyFont="1"/>
    <xf numFmtId="16" fontId="5" fillId="0" borderId="1" xfId="0" applyNumberFormat="1" applyFont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0" fontId="4" fillId="3" borderId="0" xfId="0" applyFont="1" applyFill="1"/>
    <xf numFmtId="0" fontId="0" fillId="3" borderId="0" xfId="0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C4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12</xdr:row>
      <xdr:rowOff>1</xdr:rowOff>
    </xdr:from>
    <xdr:to>
      <xdr:col>6</xdr:col>
      <xdr:colOff>693965</xdr:colOff>
      <xdr:row>36</xdr:row>
      <xdr:rowOff>148860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1FC3D9A-A335-4AFA-9759-8C58DD65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2476501"/>
          <a:ext cx="7358062" cy="4220797"/>
        </a:xfrm>
        <a:prstGeom prst="rect">
          <a:avLst/>
        </a:prstGeom>
      </xdr:spPr>
    </xdr:pic>
    <xdr:clientData/>
  </xdr:twoCellAnchor>
  <xdr:twoCellAnchor editAs="oneCell">
    <xdr:from>
      <xdr:col>7</xdr:col>
      <xdr:colOff>115661</xdr:colOff>
      <xdr:row>11</xdr:row>
      <xdr:rowOff>187098</xdr:rowOff>
    </xdr:from>
    <xdr:to>
      <xdr:col>16</xdr:col>
      <xdr:colOff>423181</xdr:colOff>
      <xdr:row>36</xdr:row>
      <xdr:rowOff>136072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7FBEFD9-79C5-4564-BDA1-564440F81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8947" y="2473098"/>
          <a:ext cx="7560128" cy="4153581"/>
        </a:xfrm>
        <a:prstGeom prst="rect">
          <a:avLst/>
        </a:prstGeom>
      </xdr:spPr>
    </xdr:pic>
    <xdr:clientData/>
  </xdr:twoCellAnchor>
  <xdr:twoCellAnchor editAs="oneCell">
    <xdr:from>
      <xdr:col>16</xdr:col>
      <xdr:colOff>738188</xdr:colOff>
      <xdr:row>12</xdr:row>
      <xdr:rowOff>17009</xdr:rowOff>
    </xdr:from>
    <xdr:to>
      <xdr:col>26</xdr:col>
      <xdr:colOff>680357</xdr:colOff>
      <xdr:row>36</xdr:row>
      <xdr:rowOff>132526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A310D51-5FD2-430B-A5B1-078768220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74081" y="2493509"/>
          <a:ext cx="7562169" cy="41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0"/>
  <sheetViews>
    <sheetView showGridLines="0" tabSelected="1" topLeftCell="B1" zoomScale="70" zoomScaleNormal="70" workbookViewId="0">
      <selection activeCell="H7" sqref="H7"/>
    </sheetView>
  </sheetViews>
  <sheetFormatPr baseColWidth="10" defaultColWidth="11.453125" defaultRowHeight="13" x14ac:dyDescent="0.3"/>
  <cols>
    <col min="1" max="1" width="5" style="1" customWidth="1"/>
    <col min="2" max="2" width="9" style="1" customWidth="1"/>
    <col min="3" max="3" width="22" style="1" bestFit="1" customWidth="1"/>
    <col min="4" max="4" width="29.81640625" style="1" bestFit="1" customWidth="1"/>
    <col min="5" max="5" width="19.453125" style="1" customWidth="1"/>
    <col min="6" max="6" width="19.26953125" style="1" bestFit="1" customWidth="1"/>
    <col min="7" max="7" width="17.26953125" style="1" bestFit="1" customWidth="1"/>
    <col min="8" max="8" width="16.7265625" style="1" bestFit="1" customWidth="1"/>
    <col min="9" max="9" width="11.453125" style="1"/>
    <col min="10" max="10" width="12" style="1" bestFit="1" customWidth="1"/>
    <col min="11" max="16384" width="11.453125" style="1"/>
  </cols>
  <sheetData>
    <row r="1" spans="2:8" customFormat="1" ht="14.5" x14ac:dyDescent="0.35"/>
    <row r="2" spans="2:8" customFormat="1" ht="14.5" x14ac:dyDescent="0.35">
      <c r="B2" s="34" t="s">
        <v>26</v>
      </c>
      <c r="C2" s="34"/>
      <c r="D2" s="34"/>
      <c r="E2" s="34"/>
      <c r="F2" s="34"/>
      <c r="G2" s="34"/>
    </row>
    <row r="3" spans="2:8" customFormat="1" ht="14.5" x14ac:dyDescent="0.35">
      <c r="B3" s="4"/>
      <c r="C3" s="4"/>
    </row>
    <row r="4" spans="2:8" customFormat="1" ht="14.5" x14ac:dyDescent="0.35">
      <c r="B4" s="4" t="s">
        <v>37</v>
      </c>
      <c r="C4" s="4"/>
      <c r="D4" s="4"/>
    </row>
    <row r="5" spans="2:8" customFormat="1" ht="14.5" x14ac:dyDescent="0.35">
      <c r="B5" s="4"/>
      <c r="C5" s="4"/>
      <c r="D5" s="4"/>
    </row>
    <row r="6" spans="2:8" customFormat="1" ht="29" x14ac:dyDescent="0.35">
      <c r="B6" s="5" t="s">
        <v>0</v>
      </c>
      <c r="C6" s="5" t="s">
        <v>40</v>
      </c>
      <c r="D6" s="5" t="s">
        <v>33</v>
      </c>
      <c r="E6" s="7" t="s">
        <v>34</v>
      </c>
    </row>
    <row r="7" spans="2:8" customFormat="1" ht="15.4" customHeight="1" x14ac:dyDescent="0.35">
      <c r="B7" s="35">
        <v>46142</v>
      </c>
      <c r="C7" s="31" t="s">
        <v>35</v>
      </c>
      <c r="D7" s="30">
        <v>79854183.024000004</v>
      </c>
      <c r="E7" s="30">
        <v>76502617.229999974</v>
      </c>
    </row>
    <row r="8" spans="2:8" customFormat="1" ht="15.4" customHeight="1" x14ac:dyDescent="0.35">
      <c r="B8" s="36"/>
      <c r="C8" s="31" t="s">
        <v>36</v>
      </c>
      <c r="D8" s="30">
        <v>43309118.579999998</v>
      </c>
      <c r="E8" s="30">
        <v>25117221.350000001</v>
      </c>
    </row>
    <row r="9" spans="2:8" customFormat="1" ht="15.4" customHeight="1" x14ac:dyDescent="0.35">
      <c r="B9" s="36"/>
      <c r="C9" s="31" t="s">
        <v>15</v>
      </c>
      <c r="D9" s="30">
        <v>123163301.604</v>
      </c>
      <c r="E9" s="30">
        <v>101619838.57999998</v>
      </c>
      <c r="F9" s="6"/>
      <c r="G9" s="6"/>
      <c r="H9" s="6"/>
    </row>
    <row r="10" spans="2:8" customFormat="1" ht="14.5" x14ac:dyDescent="0.35"/>
    <row r="11" spans="2:8" customFormat="1" ht="14.5" x14ac:dyDescent="0.35"/>
    <row r="12" spans="2:8" customFormat="1" ht="14.5" x14ac:dyDescent="0.35"/>
    <row r="13" spans="2:8" customFormat="1" ht="14.5" x14ac:dyDescent="0.35">
      <c r="B13" s="8"/>
      <c r="C13" s="8"/>
    </row>
    <row r="14" spans="2:8" customFormat="1" ht="15.4" customHeight="1" x14ac:dyDescent="0.35"/>
    <row r="15" spans="2:8" customFormat="1" ht="14.5" x14ac:dyDescent="0.35"/>
    <row r="16" spans="2:8" customFormat="1" ht="13.9" customHeight="1" x14ac:dyDescent="0.35"/>
    <row r="40" spans="2:8" ht="14.5" x14ac:dyDescent="0.3">
      <c r="B40" s="33" t="s">
        <v>31</v>
      </c>
      <c r="C40" s="33"/>
      <c r="D40" s="33"/>
      <c r="E40" s="33"/>
      <c r="F40" s="33"/>
      <c r="G40" s="33"/>
      <c r="H40" s="33"/>
    </row>
  </sheetData>
  <mergeCells count="3">
    <mergeCell ref="B40:H40"/>
    <mergeCell ref="B2:G2"/>
    <mergeCell ref="B7:B9"/>
  </mergeCells>
  <pageMargins left="0.7" right="0.7" top="0.75" bottom="0.75" header="0.3" footer="0.3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Z211"/>
  <sheetViews>
    <sheetView workbookViewId="0">
      <selection activeCell="B5" sqref="B5"/>
    </sheetView>
  </sheetViews>
  <sheetFormatPr baseColWidth="10" defaultRowHeight="14.5" x14ac:dyDescent="0.35"/>
  <cols>
    <col min="1" max="1" width="5.1796875" customWidth="1"/>
    <col min="2" max="2" width="85.26953125" bestFit="1" customWidth="1"/>
    <col min="3" max="3" width="13.7265625" bestFit="1" customWidth="1"/>
    <col min="4" max="4" width="17.26953125" style="3" bestFit="1" customWidth="1"/>
    <col min="5" max="8" width="17.26953125" style="3" customWidth="1"/>
    <col min="9" max="9" width="13.7265625" style="3" bestFit="1" customWidth="1"/>
    <col min="10" max="76" width="11.453125" style="3"/>
  </cols>
  <sheetData>
    <row r="1" spans="1:78" s="3" customFormat="1" ht="12.75" customHeight="1" x14ac:dyDescent="0.35"/>
    <row r="2" spans="1:78" s="3" customFormat="1" x14ac:dyDescent="0.35">
      <c r="B2" s="37" t="s">
        <v>27</v>
      </c>
      <c r="C2" s="38"/>
      <c r="D2" s="38"/>
      <c r="E2" s="38"/>
      <c r="F2" s="38"/>
      <c r="G2" s="38"/>
      <c r="H2" s="38"/>
      <c r="I2" s="38"/>
      <c r="J2" s="38"/>
    </row>
    <row r="3" spans="1:78" s="3" customFormat="1" ht="11.25" customHeight="1" x14ac:dyDescent="0.35">
      <c r="B3" s="9"/>
    </row>
    <row r="4" spans="1:78" s="3" customFormat="1" x14ac:dyDescent="0.35">
      <c r="B4" s="29" t="s">
        <v>38</v>
      </c>
    </row>
    <row r="5" spans="1:78" s="3" customFormat="1" ht="9.75" customHeight="1" x14ac:dyDescent="0.35">
      <c r="B5" s="2"/>
    </row>
    <row r="6" spans="1:78" x14ac:dyDescent="0.35">
      <c r="A6" s="3"/>
      <c r="B6" s="5" t="s">
        <v>1</v>
      </c>
      <c r="C6" s="5">
        <v>2021</v>
      </c>
      <c r="D6" s="5">
        <v>2022</v>
      </c>
      <c r="E6" s="5">
        <v>2023</v>
      </c>
      <c r="F6" s="5">
        <v>2024</v>
      </c>
      <c r="G6" s="5">
        <v>2025</v>
      </c>
      <c r="H6" s="5">
        <v>2026</v>
      </c>
      <c r="I6" s="5" t="s">
        <v>3</v>
      </c>
      <c r="BY6" s="3"/>
      <c r="BZ6" s="3"/>
    </row>
    <row r="7" spans="1:78" x14ac:dyDescent="0.35">
      <c r="A7" s="3"/>
      <c r="B7" s="21" t="s">
        <v>24</v>
      </c>
      <c r="C7" s="22">
        <v>9986187.9071900006</v>
      </c>
      <c r="D7" s="22">
        <v>9478527.9698700011</v>
      </c>
      <c r="E7" s="22">
        <v>5754846.0299999993</v>
      </c>
      <c r="F7" s="22">
        <v>3360444.5</v>
      </c>
      <c r="G7" s="22">
        <v>830935.65</v>
      </c>
      <c r="H7" s="22">
        <v>2506.1</v>
      </c>
      <c r="I7" s="23">
        <f>SUM(C7:H7)</f>
        <v>29413448.157060005</v>
      </c>
      <c r="K7" s="11"/>
      <c r="BY7" s="3"/>
      <c r="BZ7" s="3"/>
    </row>
    <row r="8" spans="1:78" x14ac:dyDescent="0.35">
      <c r="A8" s="3"/>
      <c r="B8" s="21" t="s">
        <v>25</v>
      </c>
      <c r="C8" s="22">
        <v>8781000</v>
      </c>
      <c r="D8" s="22">
        <v>1219000</v>
      </c>
      <c r="E8" s="22" t="s">
        <v>29</v>
      </c>
      <c r="F8" s="22" t="s">
        <v>29</v>
      </c>
      <c r="G8" s="22" t="s">
        <v>29</v>
      </c>
      <c r="H8" s="22" t="s">
        <v>29</v>
      </c>
      <c r="I8" s="23">
        <v>10000000000</v>
      </c>
      <c r="K8" s="11"/>
      <c r="BY8" s="3"/>
      <c r="BZ8" s="3"/>
    </row>
    <row r="9" spans="1:78" x14ac:dyDescent="0.35">
      <c r="A9" s="3"/>
      <c r="B9" s="16" t="s">
        <v>2</v>
      </c>
      <c r="C9" s="24">
        <f>SUM(C7:C8)</f>
        <v>18767187.907190003</v>
      </c>
      <c r="D9" s="24">
        <f t="shared" ref="D9:G9" si="0">SUM(D7:D8)</f>
        <v>10697527.969870001</v>
      </c>
      <c r="E9" s="24">
        <f t="shared" si="0"/>
        <v>5754846.0299999993</v>
      </c>
      <c r="F9" s="24">
        <f t="shared" si="0"/>
        <v>3360444.5</v>
      </c>
      <c r="G9" s="24">
        <f t="shared" si="0"/>
        <v>830935.65</v>
      </c>
      <c r="H9" s="24">
        <v>2506</v>
      </c>
      <c r="I9" s="25">
        <f>SUM(C9:H9)</f>
        <v>39413448.057060003</v>
      </c>
      <c r="BY9" s="3"/>
      <c r="BZ9" s="3"/>
    </row>
    <row r="10" spans="1:78" s="3" customFormat="1" x14ac:dyDescent="0.35"/>
    <row r="11" spans="1:78" s="3" customFormat="1" x14ac:dyDescent="0.35">
      <c r="B11" s="19" t="s">
        <v>32</v>
      </c>
      <c r="C11" s="12"/>
      <c r="D11" s="12"/>
      <c r="E11" s="12"/>
      <c r="F11" s="12"/>
      <c r="G11" s="12"/>
      <c r="H11" s="12"/>
      <c r="I11" s="12"/>
    </row>
    <row r="12" spans="1:78" s="3" customFormat="1" x14ac:dyDescent="0.35"/>
    <row r="13" spans="1:78" s="3" customFormat="1" x14ac:dyDescent="0.35"/>
    <row r="14" spans="1:78" s="3" customFormat="1" x14ac:dyDescent="0.35"/>
    <row r="15" spans="1:78" s="3" customFormat="1" x14ac:dyDescent="0.35"/>
    <row r="16" spans="1:78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</sheetData>
  <mergeCells count="1">
    <mergeCell ref="B2:J2"/>
  </mergeCells>
  <pageMargins left="0.7" right="0.7" top="0.75" bottom="0.75" header="0.3" footer="0.3"/>
  <pageSetup paperSize="9" scale="1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V85"/>
  <sheetViews>
    <sheetView zoomScale="70" zoomScaleNormal="70" workbookViewId="0">
      <selection activeCell="K31" sqref="K31"/>
    </sheetView>
  </sheetViews>
  <sheetFormatPr baseColWidth="10" defaultColWidth="11.54296875" defaultRowHeight="14.5" x14ac:dyDescent="0.35"/>
  <cols>
    <col min="1" max="1" width="5" customWidth="1"/>
    <col min="2" max="2" width="43.54296875" customWidth="1"/>
    <col min="3" max="3" width="19" customWidth="1"/>
    <col min="5" max="5" width="21" customWidth="1"/>
    <col min="6" max="6" width="15.54296875" customWidth="1"/>
    <col min="7" max="7" width="20.1796875" bestFit="1" customWidth="1"/>
    <col min="8" max="8" width="14.81640625" customWidth="1"/>
    <col min="9" max="9" width="14.7265625" style="3" bestFit="1" customWidth="1"/>
    <col min="10" max="10" width="14.7265625" style="3" customWidth="1"/>
    <col min="11" max="11" width="14.1796875" style="32" bestFit="1" customWidth="1"/>
    <col min="12" max="100" width="11.54296875" style="3"/>
  </cols>
  <sheetData>
    <row r="1" spans="2:11" s="3" customFormat="1" ht="14.25" customHeight="1" x14ac:dyDescent="0.35">
      <c r="K1" s="32"/>
    </row>
    <row r="2" spans="2:11" s="3" customFormat="1" x14ac:dyDescent="0.35">
      <c r="B2" s="37" t="s">
        <v>28</v>
      </c>
      <c r="C2" s="37"/>
      <c r="D2" s="37"/>
      <c r="E2" s="38"/>
      <c r="F2" s="38"/>
      <c r="G2" s="38"/>
      <c r="H2" s="38"/>
      <c r="K2" s="32"/>
    </row>
    <row r="3" spans="2:11" s="3" customFormat="1" ht="6" customHeight="1" x14ac:dyDescent="0.35">
      <c r="B3" s="9"/>
      <c r="C3" s="9"/>
      <c r="D3" s="9"/>
      <c r="K3" s="32"/>
    </row>
    <row r="4" spans="2:11" s="3" customFormat="1" ht="15.75" customHeight="1" x14ac:dyDescent="0.35">
      <c r="B4" s="10" t="s">
        <v>39</v>
      </c>
      <c r="C4" s="10"/>
      <c r="D4" s="10"/>
      <c r="K4" s="32"/>
    </row>
    <row r="5" spans="2:11" s="3" customFormat="1" ht="10.5" customHeight="1" x14ac:dyDescent="0.35">
      <c r="K5" s="32"/>
    </row>
    <row r="6" spans="2:11" s="3" customFormat="1" ht="31.5" customHeight="1" x14ac:dyDescent="0.35">
      <c r="B6" s="5"/>
      <c r="C6" s="26" t="s">
        <v>24</v>
      </c>
      <c r="D6" s="27" t="s">
        <v>16</v>
      </c>
      <c r="E6" s="27" t="s">
        <v>25</v>
      </c>
      <c r="F6" s="27" t="s">
        <v>16</v>
      </c>
      <c r="G6" s="27" t="s">
        <v>15</v>
      </c>
      <c r="H6" s="27" t="s">
        <v>16</v>
      </c>
      <c r="K6" s="32"/>
    </row>
    <row r="7" spans="2:11" s="3" customFormat="1" x14ac:dyDescent="0.35">
      <c r="B7" s="13" t="s">
        <v>4</v>
      </c>
      <c r="C7" s="32">
        <v>4431303.6788400002</v>
      </c>
      <c r="D7" s="15">
        <f>C7/$C$26</f>
        <v>0.15065570194891859</v>
      </c>
      <c r="E7" s="14">
        <v>1880684503</v>
      </c>
      <c r="F7" s="15">
        <v>0.1880684503</v>
      </c>
      <c r="G7" s="14">
        <f>+E7+C7</f>
        <v>1885115806.6788399</v>
      </c>
      <c r="H7" s="15">
        <f>+G7/$G$26</f>
        <v>5.151298325801356E-2</v>
      </c>
      <c r="I7" s="28"/>
    </row>
    <row r="8" spans="2:11" s="3" customFormat="1" x14ac:dyDescent="0.35">
      <c r="B8" s="13" t="s">
        <v>5</v>
      </c>
      <c r="C8" s="32">
        <v>1023144.1034100001</v>
      </c>
      <c r="D8" s="15">
        <f t="shared" ref="D8:D25" si="0">C8/$C$26</f>
        <v>3.4784908520302762E-2</v>
      </c>
      <c r="E8" s="14">
        <v>266655273</v>
      </c>
      <c r="F8" s="15">
        <v>2.6665527299999998E-2</v>
      </c>
      <c r="G8" s="14">
        <f t="shared" ref="G8:G25" si="1">+E8+C8</f>
        <v>267678417.10341001</v>
      </c>
      <c r="H8" s="15">
        <f t="shared" ref="H8:H25" si="2">+G8/$G$26</f>
        <v>7.3146242633616064E-3</v>
      </c>
      <c r="I8" s="28"/>
    </row>
    <row r="9" spans="2:11" s="3" customFormat="1" x14ac:dyDescent="0.35">
      <c r="B9" s="13" t="s">
        <v>20</v>
      </c>
      <c r="C9" s="32">
        <v>768383.07408000005</v>
      </c>
      <c r="D9" s="15">
        <f t="shared" si="0"/>
        <v>2.6123529277391706E-2</v>
      </c>
      <c r="E9" s="14">
        <v>195536437</v>
      </c>
      <c r="F9" s="15">
        <v>1.9553643700000001E-2</v>
      </c>
      <c r="G9" s="14">
        <f t="shared" si="1"/>
        <v>196304820.07407999</v>
      </c>
      <c r="H9" s="15">
        <f t="shared" si="2"/>
        <v>5.364257662110958E-3</v>
      </c>
      <c r="I9" s="28"/>
    </row>
    <row r="10" spans="2:11" s="3" customFormat="1" x14ac:dyDescent="0.35">
      <c r="B10" s="13" t="s">
        <v>21</v>
      </c>
      <c r="C10" s="32">
        <v>1097498.5535299999</v>
      </c>
      <c r="D10" s="15">
        <f t="shared" si="0"/>
        <v>3.7312815133732337E-2</v>
      </c>
      <c r="E10" s="14">
        <v>299563641</v>
      </c>
      <c r="F10" s="15">
        <v>2.9956364100000001E-2</v>
      </c>
      <c r="G10" s="14">
        <f t="shared" si="1"/>
        <v>300661139.55352998</v>
      </c>
      <c r="H10" s="15">
        <f t="shared" si="2"/>
        <v>8.2159155386016518E-3</v>
      </c>
      <c r="I10" s="28"/>
    </row>
    <row r="11" spans="2:11" s="3" customFormat="1" x14ac:dyDescent="0.35">
      <c r="B11" s="13" t="s">
        <v>6</v>
      </c>
      <c r="C11" s="32">
        <v>1837987.1467500005</v>
      </c>
      <c r="D11" s="15">
        <f t="shared" si="0"/>
        <v>6.2487986343377266E-2</v>
      </c>
      <c r="E11" s="14">
        <v>629866972</v>
      </c>
      <c r="F11" s="15">
        <v>6.2986697199999997E-2</v>
      </c>
      <c r="G11" s="14">
        <f t="shared" si="1"/>
        <v>631704959.14674997</v>
      </c>
      <c r="H11" s="15">
        <f t="shared" si="2"/>
        <v>1.726207316772797E-2</v>
      </c>
      <c r="I11" s="28"/>
    </row>
    <row r="12" spans="2:11" s="3" customFormat="1" x14ac:dyDescent="0.35">
      <c r="B12" s="13" t="s">
        <v>7</v>
      </c>
      <c r="C12" s="32">
        <v>477301.41468000005</v>
      </c>
      <c r="D12" s="15">
        <f t="shared" si="0"/>
        <v>1.6227319290527831E-2</v>
      </c>
      <c r="E12" s="14">
        <v>96228202</v>
      </c>
      <c r="F12" s="15">
        <v>9.6228201999999999E-3</v>
      </c>
      <c r="G12" s="14">
        <f t="shared" si="1"/>
        <v>96705503.414680004</v>
      </c>
      <c r="H12" s="15">
        <f t="shared" si="2"/>
        <v>2.6425904237335159E-3</v>
      </c>
      <c r="I12" s="28"/>
    </row>
    <row r="13" spans="2:11" s="3" customFormat="1" x14ac:dyDescent="0.35">
      <c r="B13" s="13" t="s">
        <v>8</v>
      </c>
      <c r="C13" s="32">
        <v>1402999.0057100002</v>
      </c>
      <c r="D13" s="15">
        <f t="shared" si="0"/>
        <v>4.7699236016748463E-2</v>
      </c>
      <c r="E13" s="14">
        <v>405828894</v>
      </c>
      <c r="F13" s="15">
        <v>4.0582889400000002E-2</v>
      </c>
      <c r="G13" s="14">
        <f t="shared" si="1"/>
        <v>407231893.00571001</v>
      </c>
      <c r="H13" s="15">
        <f t="shared" si="2"/>
        <v>1.1128085400488185E-2</v>
      </c>
      <c r="I13" s="28"/>
    </row>
    <row r="14" spans="2:11" s="3" customFormat="1" x14ac:dyDescent="0.35">
      <c r="B14" s="13" t="s">
        <v>9</v>
      </c>
      <c r="C14" s="32">
        <v>1803422.6157</v>
      </c>
      <c r="D14" s="15">
        <f t="shared" si="0"/>
        <v>6.1312859548809176E-2</v>
      </c>
      <c r="E14" s="14">
        <v>415521222</v>
      </c>
      <c r="F14" s="15">
        <v>4.15521222E-2</v>
      </c>
      <c r="G14" s="14">
        <f t="shared" si="1"/>
        <v>417324644.61570001</v>
      </c>
      <c r="H14" s="15">
        <f t="shared" si="2"/>
        <v>1.1403881583868913E-2</v>
      </c>
      <c r="I14" s="28"/>
    </row>
    <row r="15" spans="2:11" s="3" customFormat="1" x14ac:dyDescent="0.35">
      <c r="B15" s="13" t="s">
        <v>10</v>
      </c>
      <c r="C15" s="32">
        <v>4364651.8491799999</v>
      </c>
      <c r="D15" s="15">
        <f t="shared" si="0"/>
        <v>0.14838966944215171</v>
      </c>
      <c r="E15" s="14">
        <v>1705871064</v>
      </c>
      <c r="F15" s="15">
        <v>0.17058710639999999</v>
      </c>
      <c r="G15" s="14">
        <f t="shared" si="1"/>
        <v>1710235715.84918</v>
      </c>
      <c r="H15" s="15">
        <f t="shared" si="2"/>
        <v>4.6734181255955486E-2</v>
      </c>
      <c r="I15" s="28"/>
    </row>
    <row r="16" spans="2:11" s="3" customFormat="1" x14ac:dyDescent="0.35">
      <c r="B16" s="13" t="s">
        <v>17</v>
      </c>
      <c r="C16" s="32">
        <v>52654.430769999992</v>
      </c>
      <c r="D16" s="15">
        <f t="shared" si="0"/>
        <v>1.7901481828597353E-3</v>
      </c>
      <c r="E16" s="14">
        <v>23955044</v>
      </c>
      <c r="F16" s="15">
        <v>2.3955043999999998E-3</v>
      </c>
      <c r="G16" s="14">
        <f t="shared" si="1"/>
        <v>24007698.430769999</v>
      </c>
      <c r="H16" s="15">
        <f t="shared" si="2"/>
        <v>6.5603829905097534E-4</v>
      </c>
      <c r="I16" s="28"/>
    </row>
    <row r="17" spans="2:11" s="3" customFormat="1" x14ac:dyDescent="0.35">
      <c r="B17" s="13" t="s">
        <v>11</v>
      </c>
      <c r="C17" s="32">
        <v>888762.85936</v>
      </c>
      <c r="D17" s="15">
        <f t="shared" si="0"/>
        <v>3.0216207722883845E-2</v>
      </c>
      <c r="E17" s="14">
        <v>187129322</v>
      </c>
      <c r="F17" s="15">
        <v>1.8712932200000001E-2</v>
      </c>
      <c r="G17" s="14">
        <f t="shared" si="1"/>
        <v>188018084.85936001</v>
      </c>
      <c r="H17" s="15">
        <f t="shared" si="2"/>
        <v>5.1378129785180065E-3</v>
      </c>
      <c r="I17" s="28"/>
    </row>
    <row r="18" spans="2:11" s="3" customFormat="1" x14ac:dyDescent="0.35">
      <c r="B18" s="13" t="s">
        <v>12</v>
      </c>
      <c r="C18" s="32">
        <v>1770216.53889</v>
      </c>
      <c r="D18" s="15">
        <f t="shared" si="0"/>
        <v>6.0183917554905965E-2</v>
      </c>
      <c r="E18" s="14">
        <v>440863817</v>
      </c>
      <c r="F18" s="15">
        <v>4.4086381700000003E-2</v>
      </c>
      <c r="G18" s="14">
        <f t="shared" si="1"/>
        <v>442634033.53889</v>
      </c>
      <c r="H18" s="15">
        <f t="shared" si="2"/>
        <v>1.209549009049312E-2</v>
      </c>
      <c r="I18" s="28"/>
    </row>
    <row r="19" spans="2:11" s="3" customFormat="1" x14ac:dyDescent="0.35">
      <c r="B19" s="13" t="s">
        <v>13</v>
      </c>
      <c r="C19" s="32">
        <v>358977.98406999995</v>
      </c>
      <c r="D19" s="15">
        <f t="shared" si="0"/>
        <v>1.2204552902235497E-2</v>
      </c>
      <c r="E19" s="14">
        <v>64619194</v>
      </c>
      <c r="F19" s="15">
        <v>6.4619194000000001E-3</v>
      </c>
      <c r="G19" s="14">
        <f t="shared" si="1"/>
        <v>64978171.984070003</v>
      </c>
      <c r="H19" s="15">
        <f t="shared" si="2"/>
        <v>1.7756041690875158E-3</v>
      </c>
      <c r="I19" s="28"/>
    </row>
    <row r="20" spans="2:11" s="3" customFormat="1" x14ac:dyDescent="0.35">
      <c r="B20" s="13" t="s">
        <v>22</v>
      </c>
      <c r="C20" s="32">
        <v>3289869.9623400001</v>
      </c>
      <c r="D20" s="15">
        <f t="shared" si="0"/>
        <v>0.11184917677019601</v>
      </c>
      <c r="E20" s="14">
        <v>1284301721</v>
      </c>
      <c r="F20" s="15">
        <v>0.12843017209999999</v>
      </c>
      <c r="G20" s="14">
        <f t="shared" si="1"/>
        <v>1287591590.9623401</v>
      </c>
      <c r="H20" s="15">
        <f t="shared" si="2"/>
        <v>3.5184938683028119E-2</v>
      </c>
      <c r="I20" s="28"/>
    </row>
    <row r="21" spans="2:11" s="3" customFormat="1" x14ac:dyDescent="0.35">
      <c r="B21" s="13" t="s">
        <v>18</v>
      </c>
      <c r="C21" s="32">
        <v>50092.547409999999</v>
      </c>
      <c r="D21" s="15">
        <f t="shared" si="0"/>
        <v>1.7030491339376159E-3</v>
      </c>
      <c r="E21" s="14">
        <v>17030459</v>
      </c>
      <c r="F21" s="15">
        <v>1.7030458999999999E-3</v>
      </c>
      <c r="G21" s="14">
        <f t="shared" si="1"/>
        <v>17080551.54741</v>
      </c>
      <c r="H21" s="15">
        <f t="shared" si="2"/>
        <v>4.6674594886003684E-4</v>
      </c>
      <c r="I21" s="28"/>
    </row>
    <row r="22" spans="2:11" s="3" customFormat="1" x14ac:dyDescent="0.35">
      <c r="B22" s="13" t="s">
        <v>19</v>
      </c>
      <c r="C22" s="32">
        <v>916388.55809000006</v>
      </c>
      <c r="D22" s="15">
        <f t="shared" si="0"/>
        <v>3.1155427721249428E-2</v>
      </c>
      <c r="E22" s="14">
        <v>258439471</v>
      </c>
      <c r="F22" s="15">
        <v>2.58439471E-2</v>
      </c>
      <c r="G22" s="14">
        <f t="shared" si="1"/>
        <v>259355859.55809</v>
      </c>
      <c r="H22" s="15">
        <f t="shared" si="2"/>
        <v>7.0872006928960687E-3</v>
      </c>
      <c r="I22" s="28"/>
    </row>
    <row r="23" spans="2:11" s="3" customFormat="1" x14ac:dyDescent="0.35">
      <c r="B23" s="13" t="s">
        <v>23</v>
      </c>
      <c r="C23" s="32">
        <v>624366.6338800001</v>
      </c>
      <c r="D23" s="15">
        <f t="shared" si="0"/>
        <v>2.1227250560561552E-2</v>
      </c>
      <c r="E23" s="14">
        <v>147892035</v>
      </c>
      <c r="F23" s="15">
        <v>1.4789203500000001E-2</v>
      </c>
      <c r="G23" s="14">
        <f t="shared" si="1"/>
        <v>148516401.63387999</v>
      </c>
      <c r="H23" s="15">
        <f t="shared" si="2"/>
        <v>4.0583835135227153E-3</v>
      </c>
      <c r="I23" s="28"/>
    </row>
    <row r="24" spans="2:11" s="3" customFormat="1" x14ac:dyDescent="0.35">
      <c r="B24" s="13" t="s">
        <v>14</v>
      </c>
      <c r="C24" s="32">
        <v>1410353.9903899999</v>
      </c>
      <c r="D24" s="15">
        <f t="shared" si="0"/>
        <v>4.7949291183375854E-2</v>
      </c>
      <c r="E24" s="14">
        <v>425531292</v>
      </c>
      <c r="F24" s="15">
        <v>4.2553129199999998E-2</v>
      </c>
      <c r="G24" s="14">
        <f t="shared" si="1"/>
        <v>426941645.99039</v>
      </c>
      <c r="H24" s="15">
        <f t="shared" si="2"/>
        <v>1.1666677338406395E-2</v>
      </c>
      <c r="I24" s="28"/>
    </row>
    <row r="25" spans="2:11" s="3" customFormat="1" x14ac:dyDescent="0.35">
      <c r="B25" s="13" t="s">
        <v>30</v>
      </c>
      <c r="C25" s="32">
        <v>2845073.2099800003</v>
      </c>
      <c r="D25" s="15">
        <f t="shared" si="0"/>
        <v>9.6726952745834663E-2</v>
      </c>
      <c r="E25" s="14">
        <v>1254481437</v>
      </c>
      <c r="F25" s="15">
        <v>0.12544814369999999</v>
      </c>
      <c r="G25" s="14">
        <f t="shared" si="1"/>
        <v>1257326510.20998</v>
      </c>
      <c r="H25" s="15">
        <f t="shared" si="2"/>
        <v>3.4357910129888217E-2</v>
      </c>
      <c r="I25" s="28"/>
    </row>
    <row r="26" spans="2:11" s="3" customFormat="1" x14ac:dyDescent="0.35">
      <c r="B26" s="16" t="s">
        <v>3</v>
      </c>
      <c r="C26" s="17">
        <f>SUM(C7:C25)</f>
        <v>29413448.157060001</v>
      </c>
      <c r="D26" s="18">
        <v>1</v>
      </c>
      <c r="E26" s="17">
        <v>10000000000</v>
      </c>
      <c r="F26" s="18">
        <v>1</v>
      </c>
      <c r="G26" s="17">
        <v>36594964753.581497</v>
      </c>
      <c r="H26" s="18">
        <v>1</v>
      </c>
      <c r="K26" s="32"/>
    </row>
    <row r="27" spans="2:11" s="3" customFormat="1" ht="24.75" customHeight="1" x14ac:dyDescent="0.35">
      <c r="K27" s="32"/>
    </row>
    <row r="28" spans="2:11" s="3" customFormat="1" x14ac:dyDescent="0.35">
      <c r="B28" s="19" t="s">
        <v>31</v>
      </c>
      <c r="C28" s="19"/>
      <c r="D28" s="19"/>
      <c r="E28" s="20"/>
      <c r="F28" s="12"/>
      <c r="G28" s="12"/>
      <c r="H28" s="12"/>
      <c r="K28" s="32"/>
    </row>
    <row r="29" spans="2:11" s="3" customFormat="1" x14ac:dyDescent="0.35">
      <c r="K29" s="32"/>
    </row>
    <row r="30" spans="2:11" s="3" customFormat="1" x14ac:dyDescent="0.35">
      <c r="K30" s="32"/>
    </row>
    <row r="31" spans="2:11" s="3" customFormat="1" x14ac:dyDescent="0.35">
      <c r="K31" s="32"/>
    </row>
    <row r="32" spans="2:11" s="3" customFormat="1" x14ac:dyDescent="0.35">
      <c r="K32" s="32"/>
    </row>
    <row r="33" spans="11:11" s="3" customFormat="1" x14ac:dyDescent="0.35">
      <c r="K33" s="32"/>
    </row>
    <row r="34" spans="11:11" s="3" customFormat="1" x14ac:dyDescent="0.35">
      <c r="K34" s="32"/>
    </row>
    <row r="35" spans="11:11" s="3" customFormat="1" x14ac:dyDescent="0.35">
      <c r="K35" s="32"/>
    </row>
    <row r="36" spans="11:11" s="3" customFormat="1" x14ac:dyDescent="0.35">
      <c r="K36" s="32"/>
    </row>
    <row r="37" spans="11:11" s="3" customFormat="1" x14ac:dyDescent="0.35">
      <c r="K37" s="32"/>
    </row>
    <row r="38" spans="11:11" s="3" customFormat="1" x14ac:dyDescent="0.35">
      <c r="K38" s="32"/>
    </row>
    <row r="39" spans="11:11" s="3" customFormat="1" x14ac:dyDescent="0.35">
      <c r="K39" s="32"/>
    </row>
    <row r="40" spans="11:11" s="3" customFormat="1" x14ac:dyDescent="0.35">
      <c r="K40" s="32"/>
    </row>
    <row r="41" spans="11:11" s="3" customFormat="1" x14ac:dyDescent="0.35">
      <c r="K41" s="32"/>
    </row>
    <row r="42" spans="11:11" s="3" customFormat="1" x14ac:dyDescent="0.35">
      <c r="K42" s="32"/>
    </row>
    <row r="43" spans="11:11" s="3" customFormat="1" x14ac:dyDescent="0.35">
      <c r="K43" s="32"/>
    </row>
    <row r="44" spans="11:11" s="3" customFormat="1" x14ac:dyDescent="0.35">
      <c r="K44" s="32"/>
    </row>
    <row r="45" spans="11:11" s="3" customFormat="1" x14ac:dyDescent="0.35">
      <c r="K45" s="32"/>
    </row>
    <row r="46" spans="11:11" s="3" customFormat="1" x14ac:dyDescent="0.35">
      <c r="K46" s="32"/>
    </row>
    <row r="47" spans="11:11" s="3" customFormat="1" x14ac:dyDescent="0.35">
      <c r="K47" s="32"/>
    </row>
    <row r="48" spans="11:11" s="3" customFormat="1" x14ac:dyDescent="0.35">
      <c r="K48" s="32"/>
    </row>
    <row r="49" spans="11:11" s="3" customFormat="1" x14ac:dyDescent="0.35">
      <c r="K49" s="32"/>
    </row>
    <row r="50" spans="11:11" s="3" customFormat="1" x14ac:dyDescent="0.35">
      <c r="K50" s="32"/>
    </row>
    <row r="51" spans="11:11" s="3" customFormat="1" x14ac:dyDescent="0.35">
      <c r="K51" s="32"/>
    </row>
    <row r="52" spans="11:11" s="3" customFormat="1" x14ac:dyDescent="0.35">
      <c r="K52" s="32"/>
    </row>
    <row r="53" spans="11:11" s="3" customFormat="1" x14ac:dyDescent="0.35">
      <c r="K53" s="32"/>
    </row>
    <row r="54" spans="11:11" s="3" customFormat="1" x14ac:dyDescent="0.35">
      <c r="K54" s="32"/>
    </row>
    <row r="55" spans="11:11" s="3" customFormat="1" x14ac:dyDescent="0.35">
      <c r="K55" s="32"/>
    </row>
    <row r="56" spans="11:11" s="3" customFormat="1" x14ac:dyDescent="0.35">
      <c r="K56" s="32"/>
    </row>
    <row r="57" spans="11:11" s="3" customFormat="1" x14ac:dyDescent="0.35">
      <c r="K57" s="32"/>
    </row>
    <row r="58" spans="11:11" s="3" customFormat="1" x14ac:dyDescent="0.35">
      <c r="K58" s="32"/>
    </row>
    <row r="59" spans="11:11" s="3" customFormat="1" x14ac:dyDescent="0.35">
      <c r="K59" s="32"/>
    </row>
    <row r="60" spans="11:11" s="3" customFormat="1" x14ac:dyDescent="0.35">
      <c r="K60" s="32"/>
    </row>
    <row r="61" spans="11:11" s="3" customFormat="1" x14ac:dyDescent="0.35">
      <c r="K61" s="32"/>
    </row>
    <row r="62" spans="11:11" s="3" customFormat="1" x14ac:dyDescent="0.35">
      <c r="K62" s="32"/>
    </row>
    <row r="63" spans="11:11" s="3" customFormat="1" x14ac:dyDescent="0.35">
      <c r="K63" s="32"/>
    </row>
    <row r="64" spans="11:11" s="3" customFormat="1" x14ac:dyDescent="0.35">
      <c r="K64" s="32"/>
    </row>
    <row r="65" spans="11:11" s="3" customFormat="1" x14ac:dyDescent="0.35">
      <c r="K65" s="32"/>
    </row>
    <row r="66" spans="11:11" s="3" customFormat="1" x14ac:dyDescent="0.35">
      <c r="K66" s="32"/>
    </row>
    <row r="67" spans="11:11" s="3" customFormat="1" x14ac:dyDescent="0.35">
      <c r="K67" s="32"/>
    </row>
    <row r="68" spans="11:11" s="3" customFormat="1" x14ac:dyDescent="0.35">
      <c r="K68" s="32"/>
    </row>
    <row r="69" spans="11:11" s="3" customFormat="1" x14ac:dyDescent="0.35">
      <c r="K69" s="32"/>
    </row>
    <row r="70" spans="11:11" s="3" customFormat="1" x14ac:dyDescent="0.35">
      <c r="K70" s="32"/>
    </row>
    <row r="71" spans="11:11" s="3" customFormat="1" x14ac:dyDescent="0.35">
      <c r="K71" s="32"/>
    </row>
    <row r="72" spans="11:11" s="3" customFormat="1" x14ac:dyDescent="0.35">
      <c r="K72" s="32"/>
    </row>
    <row r="73" spans="11:11" s="3" customFormat="1" x14ac:dyDescent="0.35">
      <c r="K73" s="32"/>
    </row>
    <row r="74" spans="11:11" s="3" customFormat="1" x14ac:dyDescent="0.35">
      <c r="K74" s="32"/>
    </row>
    <row r="75" spans="11:11" s="3" customFormat="1" x14ac:dyDescent="0.35">
      <c r="K75" s="32"/>
    </row>
    <row r="76" spans="11:11" s="3" customFormat="1" x14ac:dyDescent="0.35">
      <c r="K76" s="32"/>
    </row>
    <row r="77" spans="11:11" s="3" customFormat="1" x14ac:dyDescent="0.35">
      <c r="K77" s="32"/>
    </row>
    <row r="78" spans="11:11" s="3" customFormat="1" x14ac:dyDescent="0.35">
      <c r="K78" s="32"/>
    </row>
    <row r="79" spans="11:11" s="3" customFormat="1" x14ac:dyDescent="0.35">
      <c r="K79" s="32"/>
    </row>
    <row r="80" spans="11:11" s="3" customFormat="1" x14ac:dyDescent="0.35">
      <c r="K80" s="32"/>
    </row>
    <row r="81" spans="11:11" s="3" customFormat="1" x14ac:dyDescent="0.35">
      <c r="K81" s="32"/>
    </row>
    <row r="82" spans="11:11" s="3" customFormat="1" x14ac:dyDescent="0.35">
      <c r="K82" s="32"/>
    </row>
    <row r="83" spans="11:11" s="3" customFormat="1" x14ac:dyDescent="0.35">
      <c r="K83" s="32"/>
    </row>
    <row r="84" spans="11:11" s="3" customFormat="1" x14ac:dyDescent="0.35">
      <c r="K84" s="32"/>
    </row>
    <row r="85" spans="11:11" s="3" customFormat="1" x14ac:dyDescent="0.35">
      <c r="K85" s="32"/>
    </row>
  </sheetData>
  <mergeCells count="1">
    <mergeCell ref="B2:H2"/>
  </mergeCells>
  <pageMargins left="0.7" right="0.7" top="0.75" bottom="0.75" header="0.3" footer="0.3"/>
  <pageSetup paperSize="9" scale="8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97F5E4E83120468708EDEDF395FC4E" ma:contentTypeVersion="8" ma:contentTypeDescription="Crear nuevo documento." ma:contentTypeScope="" ma:versionID="77a3fbbba54d2e4579040af4974cbbaa">
  <xsd:schema xmlns:xsd="http://www.w3.org/2001/XMLSchema" xmlns:xs="http://www.w3.org/2001/XMLSchema" xmlns:p="http://schemas.microsoft.com/office/2006/metadata/properties" xmlns:ns3="85d14f16-a11c-48ca-b443-ab90dc3a0f7b" xmlns:ns4="d38d97ff-48a5-46b8-b235-cbde479ca508" targetNamespace="http://schemas.microsoft.com/office/2006/metadata/properties" ma:root="true" ma:fieldsID="3a7c4bd9a3914d4054b17785f7a896f5" ns3:_="" ns4:_="">
    <xsd:import namespace="85d14f16-a11c-48ca-b443-ab90dc3a0f7b"/>
    <xsd:import namespace="d38d97ff-48a5-46b8-b235-cbde479ca5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14f16-a11c-48ca-b443-ab90dc3a0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d97ff-48a5-46b8-b235-cbde479ca5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d14f16-a11c-48ca-b443-ab90dc3a0f7b" xsi:nil="true"/>
  </documentManagement>
</p:properties>
</file>

<file path=customXml/itemProps1.xml><?xml version="1.0" encoding="utf-8"?>
<ds:datastoreItem xmlns:ds="http://schemas.openxmlformats.org/officeDocument/2006/customXml" ds:itemID="{CF8B7BF5-A0DD-411A-8C93-55F7FED94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E919B3-F244-41CF-90C6-3D52CE209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14f16-a11c-48ca-b443-ab90dc3a0f7b"/>
    <ds:schemaRef ds:uri="d38d97ff-48a5-46b8-b235-cbde479ca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72C9BD-7741-4420-8616-83053B7B2673}">
  <ds:schemaRefs>
    <ds:schemaRef ds:uri="http://schemas.microsoft.com/office/2006/documentManagement/types"/>
    <ds:schemaRef ds:uri="http://purl.org/dc/elements/1.1/"/>
    <ds:schemaRef ds:uri="d38d97ff-48a5-46b8-b235-cbde479ca508"/>
    <ds:schemaRef ds:uri="http://purl.org/dc/terms/"/>
    <ds:schemaRef ds:uri="85d14f16-a11c-48ca-b443-ab90dc3a0f7b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 Datos ejecución</vt:lpstr>
      <vt:lpstr>2 Distribucion a CCAA</vt:lpstr>
      <vt:lpstr>3 Distribucion por CCAA</vt:lpstr>
    </vt:vector>
  </TitlesOfParts>
  <Company>Presidencia del Gobierno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Presidencia. SG Asuntos económicos y G20</dc:creator>
  <cp:lastModifiedBy>Oficina de Asuntos Económicos</cp:lastModifiedBy>
  <cp:lastPrinted>2024-05-13T15:20:55Z</cp:lastPrinted>
  <dcterms:created xsi:type="dcterms:W3CDTF">2021-11-11T13:21:37Z</dcterms:created>
  <dcterms:modified xsi:type="dcterms:W3CDTF">2026-06-01T09:18:35Z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0x0101006197F5E4E83120468708EDEDF395FC4E</vt:lpwstr>
  </property>
</Properties>
</file>